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ce\UPOL Olomouc\TDI\INTERIÉR 21.2.2020\"/>
    </mc:Choice>
  </mc:AlternateContent>
  <bookViews>
    <workbookView xWindow="0" yWindow="0" windowWidth="11655" windowHeight="12150"/>
  </bookViews>
  <sheets>
    <sheet name="SEDACÍ NÁBYTEK" sheetId="2" r:id="rId1"/>
  </sheets>
  <definedNames>
    <definedName name="_xlnm.Print_Titles" localSheetId="0">'SEDACÍ NÁBYTEK'!$15:$15</definedName>
    <definedName name="_xlnm.Print_Area" localSheetId="0">'SEDACÍ NÁBYTEK'!#REF!,'SEDACÍ NÁBYTEK'!#REF!,'SEDACÍ NÁBYTEK'!$C$5:$Q$30</definedName>
  </definedNames>
  <calcPr calcId="152511"/>
</workbook>
</file>

<file path=xl/calcChain.xml><?xml version="1.0" encoding="utf-8"?>
<calcChain xmlns="http://schemas.openxmlformats.org/spreadsheetml/2006/main">
  <c r="BK30" i="2" l="1"/>
  <c r="BI30" i="2"/>
  <c r="BH30" i="2"/>
  <c r="BG30" i="2"/>
  <c r="BF30" i="2"/>
  <c r="AA30" i="2"/>
  <c r="Y30" i="2"/>
  <c r="W30" i="2"/>
  <c r="N30" i="2"/>
  <c r="BE30" i="2" s="1"/>
  <c r="BK22" i="2"/>
  <c r="BI22" i="2"/>
  <c r="BH22" i="2"/>
  <c r="BG22" i="2"/>
  <c r="BF22" i="2"/>
  <c r="AA22" i="2"/>
  <c r="Y22" i="2"/>
  <c r="W22" i="2"/>
  <c r="N22" i="2"/>
  <c r="BE22" i="2" s="1"/>
  <c r="BI29" i="2" l="1"/>
  <c r="BH29" i="2"/>
  <c r="BG29" i="2"/>
  <c r="BF29" i="2"/>
  <c r="AA29" i="2"/>
  <c r="Y29" i="2"/>
  <c r="W29" i="2"/>
  <c r="BK29" i="2"/>
  <c r="N29" i="2"/>
  <c r="BE29" i="2" s="1"/>
  <c r="BI28" i="2"/>
  <c r="BH28" i="2"/>
  <c r="BG28" i="2"/>
  <c r="BF28" i="2"/>
  <c r="AA28" i="2"/>
  <c r="Y28" i="2"/>
  <c r="W28" i="2"/>
  <c r="BK28" i="2"/>
  <c r="N28" i="2"/>
  <c r="BE28" i="2" s="1"/>
  <c r="BI27" i="2"/>
  <c r="BH27" i="2"/>
  <c r="BG27" i="2"/>
  <c r="BF27" i="2"/>
  <c r="AA27" i="2"/>
  <c r="Y27" i="2"/>
  <c r="W27" i="2"/>
  <c r="BK27" i="2"/>
  <c r="N27" i="2"/>
  <c r="BE27" i="2" s="1"/>
  <c r="BI26" i="2"/>
  <c r="BH26" i="2"/>
  <c r="BG26" i="2"/>
  <c r="BF26" i="2"/>
  <c r="AA26" i="2"/>
  <c r="Y26" i="2"/>
  <c r="W26" i="2"/>
  <c r="BK26" i="2"/>
  <c r="N26" i="2"/>
  <c r="BE26" i="2" s="1"/>
  <c r="BI25" i="2"/>
  <c r="BH25" i="2"/>
  <c r="BG25" i="2"/>
  <c r="BF25" i="2"/>
  <c r="AA25" i="2"/>
  <c r="Y25" i="2"/>
  <c r="W25" i="2"/>
  <c r="BK25" i="2"/>
  <c r="N25" i="2"/>
  <c r="BE25" i="2" s="1"/>
  <c r="BI24" i="2"/>
  <c r="BH24" i="2"/>
  <c r="BG24" i="2"/>
  <c r="BF24" i="2"/>
  <c r="AA24" i="2"/>
  <c r="Y24" i="2"/>
  <c r="W24" i="2"/>
  <c r="BK24" i="2"/>
  <c r="N24" i="2"/>
  <c r="BE24" i="2" s="1"/>
  <c r="BI23" i="2"/>
  <c r="BH23" i="2"/>
  <c r="BG23" i="2"/>
  <c r="BF23" i="2"/>
  <c r="AA23" i="2"/>
  <c r="Y23" i="2"/>
  <c r="W23" i="2"/>
  <c r="BK23" i="2"/>
  <c r="N23" i="2"/>
  <c r="BE23" i="2" s="1"/>
  <c r="BI21" i="2"/>
  <c r="BH21" i="2"/>
  <c r="BG21" i="2"/>
  <c r="BF21" i="2"/>
  <c r="AA21" i="2"/>
  <c r="Y21" i="2"/>
  <c r="W21" i="2"/>
  <c r="BK21" i="2"/>
  <c r="N21" i="2"/>
  <c r="BE21" i="2" s="1"/>
  <c r="BI20" i="2"/>
  <c r="BH20" i="2"/>
  <c r="BG20" i="2"/>
  <c r="BF20" i="2"/>
  <c r="AA20" i="2"/>
  <c r="Y20" i="2"/>
  <c r="W20" i="2"/>
  <c r="BK20" i="2"/>
  <c r="N20" i="2"/>
  <c r="BE20" i="2" s="1"/>
  <c r="BI19" i="2"/>
  <c r="BH19" i="2"/>
  <c r="BG19" i="2"/>
  <c r="BF19" i="2"/>
  <c r="AA19" i="2"/>
  <c r="Y19" i="2"/>
  <c r="W19" i="2"/>
  <c r="BK19" i="2"/>
  <c r="N19" i="2"/>
  <c r="BE19" i="2" s="1"/>
  <c r="BI18" i="2"/>
  <c r="BH18" i="2"/>
  <c r="BG18" i="2"/>
  <c r="BF18" i="2"/>
  <c r="AA18" i="2"/>
  <c r="Y18" i="2"/>
  <c r="W18" i="2"/>
  <c r="BK18" i="2"/>
  <c r="N18" i="2"/>
  <c r="BE18" i="2" s="1"/>
  <c r="BI17" i="2"/>
  <c r="BH17" i="2"/>
  <c r="BG17" i="2"/>
  <c r="BF17" i="2"/>
  <c r="AA17" i="2"/>
  <c r="Y17" i="2"/>
  <c r="W17" i="2"/>
  <c r="BK17" i="2"/>
  <c r="N17" i="2"/>
  <c r="BE17" i="2" s="1"/>
  <c r="Y16" i="2" l="1"/>
  <c r="BK16" i="2"/>
  <c r="N16" i="2" s="1"/>
  <c r="W16" i="2"/>
  <c r="AA16" i="2"/>
</calcChain>
</file>

<file path=xl/sharedStrings.xml><?xml version="1.0" encoding="utf-8"?>
<sst xmlns="http://schemas.openxmlformats.org/spreadsheetml/2006/main" count="226" uniqueCount="87">
  <si>
    <t>List obsahuje:</t>
  </si>
  <si>
    <t/>
  </si>
  <si>
    <t>optimalizováno pro tisk sestav ve formátu A4 - na výšku</t>
  </si>
  <si>
    <t>&gt;&gt;  skryté sloupce  &lt;&lt;</t>
  </si>
  <si>
    <t>Stavba:</t>
  </si>
  <si>
    <t>Místo:</t>
  </si>
  <si>
    <t>Datum:</t>
  </si>
  <si>
    <t>Objednatel:</t>
  </si>
  <si>
    <t>Univerzita Palackého v Olomouci</t>
  </si>
  <si>
    <t>Zhotovitel:</t>
  </si>
  <si>
    <t>Projektant:</t>
  </si>
  <si>
    <t>Zpracovatel:</t>
  </si>
  <si>
    <t>DPH</t>
  </si>
  <si>
    <t>základní</t>
  </si>
  <si>
    <t>Kód</t>
  </si>
  <si>
    <t>D</t>
  </si>
  <si>
    <t>1</t>
  </si>
  <si>
    <t>{bff1b87c-e1c4-482c-8ffd-a0c7932ffac9}</t>
  </si>
  <si>
    <t>2</t>
  </si>
  <si>
    <t>1) Krycí list rozpočtu</t>
  </si>
  <si>
    <t>2) Rekapitulace rozpočtu</t>
  </si>
  <si>
    <t>3) Rozpočet</t>
  </si>
  <si>
    <t>Zpět na list:</t>
  </si>
  <si>
    <t>Rekapitulace stavby</t>
  </si>
  <si>
    <t>Objekt:</t>
  </si>
  <si>
    <t>Cena celkem [CZK]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</si>
  <si>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</si>
  <si>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</si>
  <si>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</si>
  <si>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</si>
  <si>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</si>
  <si>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</si>
  <si>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</si>
  <si>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</si>
  <si>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</si>
  <si>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</si>
  <si>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</si>
  <si>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</si>
  <si>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</si>
  <si>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</si>
  <si>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</si>
  <si>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</si>
  <si>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K</t>
  </si>
  <si>
    <t>kus</t>
  </si>
  <si>
    <t>Ž01a</t>
  </si>
  <si>
    <t>-1355677031</t>
  </si>
  <si>
    <t>Ž01b</t>
  </si>
  <si>
    <t>-1804428761</t>
  </si>
  <si>
    <t>-604108681</t>
  </si>
  <si>
    <t>Ž02</t>
  </si>
  <si>
    <t>-1745389511</t>
  </si>
  <si>
    <t>1718069209</t>
  </si>
  <si>
    <t>Ž05</t>
  </si>
  <si>
    <t>1521865001</t>
  </si>
  <si>
    <t>Ž06</t>
  </si>
  <si>
    <t>-678535254</t>
  </si>
  <si>
    <t>Ž07</t>
  </si>
  <si>
    <t>2116098681</t>
  </si>
  <si>
    <t>Ž08</t>
  </si>
  <si>
    <t>-1311051433</t>
  </si>
  <si>
    <t>Ž09</t>
  </si>
  <si>
    <t>-789286719</t>
  </si>
  <si>
    <t>Ž10</t>
  </si>
  <si>
    <t>-1721304959</t>
  </si>
  <si>
    <t>Ž11</t>
  </si>
  <si>
    <t>1862759333</t>
  </si>
  <si>
    <t>Ž12</t>
  </si>
  <si>
    <t>1155526312</t>
  </si>
  <si>
    <t>Ž04</t>
  </si>
  <si>
    <t>Ž03a</t>
  </si>
  <si>
    <t>Ž03b</t>
  </si>
  <si>
    <t>Ing. arch. Petr Klaška</t>
  </si>
  <si>
    <t xml:space="preserve">    Ž - SEDACÍ NÁBYTEK</t>
  </si>
  <si>
    <t>SEDACÍ NÁBYTEK</t>
  </si>
  <si>
    <t>ROZVOJ INFRASTRUKTURY PRÁVNICKÉ FAKULTY PALACKÉHO UNIVERZITY V OLOMOUCI</t>
  </si>
  <si>
    <t>Olomouc, Třída 17. listopadu 8</t>
  </si>
  <si>
    <t>SKOŘEPINOVÁSTOHOVATELNÁ ŽIDLE S LYŽINOVOU PODNOŽÍ</t>
  </si>
  <si>
    <t>KANCELÁŘSKÁ ŽIDLE</t>
  </si>
  <si>
    <t>KONFERENČNÍ DŘEVĚNÁ STOHOVATELNÁ ŽIDLE</t>
  </si>
  <si>
    <t>KŘESLO POLSTROVANÉ S LYŽINOVOU KOVOVOU PODNOŽÍ</t>
  </si>
  <si>
    <t xml:space="preserve">STOHOVATELNÁ ŽIDLE PLASTOVÁ BEZ PODRUČEK </t>
  </si>
  <si>
    <t xml:space="preserve">STOHOVATELNÁ ŽIDLE PLASTOVÁ S PODRUČKAMI </t>
  </si>
  <si>
    <t>TABURET</t>
  </si>
  <si>
    <t>KŘESLO CELOČALOUNĚNÉ, MODULÁRNÍ DO TVARU "L"</t>
  </si>
  <si>
    <t>KŘESLO CELOČALOUNĚNÉ</t>
  </si>
  <si>
    <t>2-KŘESLO CELOČALOUNĚNÉ</t>
  </si>
  <si>
    <t>KŘESLO CELOČALOUNĚNÉ VYSOKÉ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</si>
</sst>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1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9"/>
      <color rgb="FF000000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2" borderId="0" xfId="0" applyFill="1" applyProtection="1"/>
    <xf numFmtId="0" fontId="0" fillId="0" borderId="4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4" xfId="0" applyFont="1" applyBorder="1" applyAlignment="1"/>
    <xf numFmtId="0" fontId="5" fillId="0" borderId="0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165" fontId="5" fillId="0" borderId="0" xfId="0" applyNumberFormat="1" applyFont="1" applyBorder="1" applyAlignment="1"/>
    <xf numFmtId="165" fontId="5" fillId="0" borderId="7" xfId="0" applyNumberFormat="1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49" fontId="0" fillId="0" borderId="16" xfId="0" applyNumberFormat="1" applyFont="1" applyBorder="1" applyAlignment="1" applyProtection="1">
      <alignment horizontal="left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166" fontId="0" fillId="0" borderId="16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vertical="center"/>
    </xf>
    <xf numFmtId="165" fontId="1" fillId="0" borderId="9" xfId="0" applyNumberFormat="1" applyFont="1" applyBorder="1" applyAlignment="1">
      <alignment vertical="center"/>
    </xf>
    <xf numFmtId="0" fontId="0" fillId="0" borderId="16" xfId="0" applyFont="1" applyBorder="1" applyAlignment="1" applyProtection="1">
      <alignment horizontal="left" vertical="center" wrapText="1"/>
      <protection locked="0"/>
    </xf>
    <xf numFmtId="4" fontId="0" fillId="0" borderId="16" xfId="0" applyNumberFormat="1" applyFont="1" applyBorder="1" applyAlignment="1" applyProtection="1">
      <alignment vertical="center"/>
      <protection locked="0"/>
    </xf>
    <xf numFmtId="0" fontId="12" fillId="4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8" fillId="2" borderId="0" xfId="1" applyFont="1" applyFill="1" applyAlignment="1" applyProtection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0" borderId="0" xfId="0"/>
    <xf numFmtId="4" fontId="4" fillId="0" borderId="14" xfId="0" applyNumberFormat="1" applyFont="1" applyBorder="1" applyAlignment="1"/>
    <xf numFmtId="4" fontId="4" fillId="0" borderId="14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showGridLines="0" tabSelected="1" workbookViewId="0">
      <pane ySplit="1" topLeftCell="A8" activePane="bottomLeft" state="frozen"/>
      <selection pane="bottomLeft" activeCell="AF24" sqref="AF2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5"/>
      <c r="B1" s="4"/>
      <c r="C1" s="4"/>
      <c r="D1" s="5" t="s">
        <v>0</v>
      </c>
      <c r="E1" s="4"/>
      <c r="F1" s="6" t="s">
        <v>19</v>
      </c>
      <c r="G1" s="6"/>
      <c r="H1" s="58" t="s">
        <v>20</v>
      </c>
      <c r="I1" s="58"/>
      <c r="J1" s="58"/>
      <c r="K1" s="58"/>
      <c r="L1" s="6" t="s">
        <v>21</v>
      </c>
      <c r="M1" s="4"/>
      <c r="N1" s="4"/>
      <c r="O1" s="5" t="s">
        <v>22</v>
      </c>
      <c r="P1" s="4"/>
      <c r="Q1" s="4"/>
      <c r="R1" s="4"/>
      <c r="S1" s="6" t="s">
        <v>23</v>
      </c>
      <c r="T1" s="6"/>
      <c r="U1" s="25"/>
      <c r="V1" s="25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</row>
    <row r="2" spans="1:66" ht="36.950000000000003" customHeight="1" x14ac:dyDescent="0.3">
      <c r="C2" s="63" t="s">
        <v>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S2" s="59" t="s">
        <v>3</v>
      </c>
      <c r="T2" s="60"/>
      <c r="U2" s="60"/>
      <c r="V2" s="60"/>
      <c r="W2" s="60"/>
      <c r="X2" s="60"/>
      <c r="Y2" s="60"/>
      <c r="Z2" s="60"/>
      <c r="AA2" s="60"/>
      <c r="AB2" s="60"/>
      <c r="AC2" s="60"/>
      <c r="AT2" s="8" t="s">
        <v>17</v>
      </c>
    </row>
    <row r="4" spans="1:66" s="1" customFormat="1" ht="6.95" customHeight="1" x14ac:dyDescent="0.3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20"/>
    </row>
    <row r="5" spans="1:66" s="1" customFormat="1" ht="36.950000000000003" customHeight="1" x14ac:dyDescent="0.3">
      <c r="B5" s="11"/>
      <c r="C5" s="65" t="s">
        <v>26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13"/>
    </row>
    <row r="6" spans="1:66" s="1" customFormat="1" ht="6.95" customHeight="1" x14ac:dyDescent="0.3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</row>
    <row r="7" spans="1:66" s="1" customFormat="1" ht="30" customHeight="1" x14ac:dyDescent="0.3">
      <c r="B7" s="11"/>
      <c r="C7" s="10" t="s">
        <v>4</v>
      </c>
      <c r="D7" s="12"/>
      <c r="E7" s="12"/>
      <c r="F7" s="67" t="s">
        <v>74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12"/>
      <c r="R7" s="13"/>
    </row>
    <row r="8" spans="1:66" s="1" customFormat="1" ht="36.950000000000003" customHeight="1" x14ac:dyDescent="0.3">
      <c r="B8" s="11"/>
      <c r="C8" s="21" t="s">
        <v>24</v>
      </c>
      <c r="D8" s="12"/>
      <c r="E8" s="12"/>
      <c r="F8" s="69" t="s">
        <v>73</v>
      </c>
      <c r="G8" s="66"/>
      <c r="H8" s="66"/>
      <c r="I8" s="66"/>
      <c r="J8" s="66"/>
      <c r="K8" s="66"/>
      <c r="L8" s="66"/>
      <c r="M8" s="66"/>
      <c r="N8" s="66"/>
      <c r="O8" s="66"/>
      <c r="P8" s="66"/>
      <c r="Q8" s="12"/>
      <c r="R8" s="13"/>
    </row>
    <row r="9" spans="1:66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3"/>
    </row>
    <row r="10" spans="1:66" s="1" customFormat="1" ht="18" customHeight="1" x14ac:dyDescent="0.3">
      <c r="B10" s="11"/>
      <c r="C10" s="10" t="s">
        <v>5</v>
      </c>
      <c r="D10" s="12"/>
      <c r="E10" s="12"/>
      <c r="F10" s="9" t="s">
        <v>75</v>
      </c>
      <c r="G10" s="12"/>
      <c r="H10" s="12"/>
      <c r="I10" s="12"/>
      <c r="J10" s="12"/>
      <c r="K10" s="10" t="s">
        <v>6</v>
      </c>
      <c r="L10" s="12"/>
      <c r="M10" s="70">
        <v>43880</v>
      </c>
      <c r="N10" s="70"/>
      <c r="O10" s="70"/>
      <c r="P10" s="70"/>
      <c r="Q10" s="12"/>
      <c r="R10" s="13"/>
    </row>
    <row r="11" spans="1:66" s="1" customFormat="1" ht="6.95" customHeight="1" x14ac:dyDescent="0.3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</row>
    <row r="12" spans="1:66" s="1" customFormat="1" ht="15" x14ac:dyDescent="0.3">
      <c r="B12" s="11"/>
      <c r="C12" s="10" t="s">
        <v>7</v>
      </c>
      <c r="D12" s="12"/>
      <c r="E12" s="12"/>
      <c r="F12" s="9" t="s">
        <v>8</v>
      </c>
      <c r="G12" s="12"/>
      <c r="H12" s="12"/>
      <c r="I12" s="12"/>
      <c r="J12" s="12"/>
      <c r="K12" s="10" t="s">
        <v>10</v>
      </c>
      <c r="L12" s="12"/>
      <c r="M12" s="71" t="s">
        <v>71</v>
      </c>
      <c r="N12" s="71"/>
      <c r="O12" s="71"/>
      <c r="P12" s="71"/>
      <c r="Q12" s="71"/>
      <c r="R12" s="13"/>
    </row>
    <row r="13" spans="1:66" s="1" customFormat="1" ht="14.45" customHeight="1" x14ac:dyDescent="0.3">
      <c r="B13" s="11"/>
      <c r="C13" s="10" t="s">
        <v>9</v>
      </c>
      <c r="D13" s="12"/>
      <c r="E13" s="12"/>
      <c r="F13" s="9"/>
      <c r="G13" s="12"/>
      <c r="H13" s="12"/>
      <c r="I13" s="12"/>
      <c r="J13" s="12"/>
      <c r="K13" s="10" t="s">
        <v>11</v>
      </c>
      <c r="L13" s="12"/>
      <c r="M13" s="71"/>
      <c r="N13" s="71"/>
      <c r="O13" s="71"/>
      <c r="P13" s="71"/>
      <c r="Q13" s="71"/>
      <c r="R13" s="13"/>
    </row>
    <row r="14" spans="1:66" s="1" customFormat="1" ht="10.35" customHeight="1" x14ac:dyDescent="0.3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1:66" s="2" customFormat="1" ht="29.25" customHeight="1" x14ac:dyDescent="0.3">
      <c r="B15" s="26"/>
      <c r="C15" s="27" t="s">
        <v>27</v>
      </c>
      <c r="D15" s="28" t="s">
        <v>28</v>
      </c>
      <c r="E15" s="28" t="s">
        <v>14</v>
      </c>
      <c r="F15" s="56" t="s">
        <v>29</v>
      </c>
      <c r="G15" s="56"/>
      <c r="H15" s="56"/>
      <c r="I15" s="56"/>
      <c r="J15" s="28" t="s">
        <v>30</v>
      </c>
      <c r="K15" s="28" t="s">
        <v>31</v>
      </c>
      <c r="L15" s="55" t="s">
        <v>32</v>
      </c>
      <c r="M15" s="55"/>
      <c r="N15" s="56" t="s">
        <v>25</v>
      </c>
      <c r="O15" s="56"/>
      <c r="P15" s="56"/>
      <c r="Q15" s="57"/>
      <c r="R15" s="29"/>
      <c r="T15" s="22" t="s">
        <v>33</v>
      </c>
      <c r="U15" s="23" t="s">
        <v>12</v>
      </c>
      <c r="V15" s="23" t="s">
        <v>34</v>
      </c>
      <c r="W15" s="23" t="s">
        <v>35</v>
      </c>
      <c r="X15" s="23" t="s">
        <v>36</v>
      </c>
      <c r="Y15" s="23" t="s">
        <v>37</v>
      </c>
      <c r="Z15" s="23" t="s">
        <v>38</v>
      </c>
      <c r="AA15" s="24" t="s">
        <v>39</v>
      </c>
    </row>
    <row r="16" spans="1:66" s="3" customFormat="1" ht="29.85" customHeight="1" x14ac:dyDescent="0.3">
      <c r="B16" s="30"/>
      <c r="C16" s="31"/>
      <c r="D16" s="39" t="s">
        <v>72</v>
      </c>
      <c r="E16" s="39"/>
      <c r="F16" s="39"/>
      <c r="G16" s="39"/>
      <c r="H16" s="39"/>
      <c r="I16" s="39"/>
      <c r="J16" s="39"/>
      <c r="K16" s="39"/>
      <c r="L16" s="39"/>
      <c r="M16" s="39"/>
      <c r="N16" s="61">
        <f>BK16</f>
        <v>0</v>
      </c>
      <c r="O16" s="62"/>
      <c r="P16" s="62"/>
      <c r="Q16" s="62"/>
      <c r="R16" s="32"/>
      <c r="T16" s="33"/>
      <c r="U16" s="31"/>
      <c r="V16" s="31"/>
      <c r="W16" s="34">
        <f>SUM(W17:W30)</f>
        <v>0</v>
      </c>
      <c r="X16" s="31"/>
      <c r="Y16" s="34">
        <f>SUM(Y17:Y30)</f>
        <v>0</v>
      </c>
      <c r="Z16" s="31"/>
      <c r="AA16" s="35">
        <f>SUM(AA17:AA30)</f>
        <v>0</v>
      </c>
      <c r="AR16" s="36" t="s">
        <v>40</v>
      </c>
      <c r="AT16" s="37" t="s">
        <v>15</v>
      </c>
      <c r="AU16" s="37" t="s">
        <v>16</v>
      </c>
      <c r="AY16" s="36" t="s">
        <v>41</v>
      </c>
      <c r="BK16" s="38">
        <f>SUM(BK17:BK30)</f>
        <v>0</v>
      </c>
    </row>
    <row r="17" spans="2:65" s="1" customFormat="1" ht="35.25" customHeight="1" x14ac:dyDescent="0.3">
      <c r="B17" s="40"/>
      <c r="C17" s="41">
        <v>1</v>
      </c>
      <c r="D17" s="41" t="s">
        <v>42</v>
      </c>
      <c r="E17" s="42" t="s">
        <v>44</v>
      </c>
      <c r="F17" s="53" t="s">
        <v>76</v>
      </c>
      <c r="G17" s="53"/>
      <c r="H17" s="53"/>
      <c r="I17" s="53"/>
      <c r="J17" s="43" t="s">
        <v>43</v>
      </c>
      <c r="K17" s="44">
        <v>97</v>
      </c>
      <c r="L17" s="54">
        <v>0</v>
      </c>
      <c r="M17" s="54"/>
      <c r="N17" s="54">
        <f t="shared" ref="N17:N29" si="0">ROUND(L17*K17,1)</f>
        <v>0</v>
      </c>
      <c r="O17" s="54"/>
      <c r="P17" s="54"/>
      <c r="Q17" s="54"/>
      <c r="R17" s="45"/>
      <c r="T17" s="46" t="s">
        <v>1</v>
      </c>
      <c r="U17" s="14" t="s">
        <v>13</v>
      </c>
      <c r="V17" s="47">
        <v>0</v>
      </c>
      <c r="W17" s="47">
        <f t="shared" ref="W17:W29" si="1">V17*K17</f>
        <v>0</v>
      </c>
      <c r="X17" s="47">
        <v>0</v>
      </c>
      <c r="Y17" s="47">
        <f t="shared" ref="Y17:Y29" si="2">X17*K17</f>
        <v>0</v>
      </c>
      <c r="Z17" s="47">
        <v>0</v>
      </c>
      <c r="AA17" s="48">
        <f t="shared" ref="AA17:AA29" si="3">Z17*K17</f>
        <v>0</v>
      </c>
      <c r="AR17" s="8" t="s">
        <v>40</v>
      </c>
      <c r="AT17" s="8" t="s">
        <v>42</v>
      </c>
      <c r="AU17" s="8" t="s">
        <v>18</v>
      </c>
      <c r="AY17" s="8" t="s">
        <v>41</v>
      </c>
      <c r="BE17" s="49">
        <f t="shared" ref="BE17:BE29" si="4">IF(U17="základní",N17,0)</f>
        <v>0</v>
      </c>
      <c r="BF17" s="49">
        <f t="shared" ref="BF17:BF29" si="5">IF(U17="snížená",N17,0)</f>
        <v>0</v>
      </c>
      <c r="BG17" s="49">
        <f t="shared" ref="BG17:BG29" si="6">IF(U17="zákl. přenesená",N17,0)</f>
        <v>0</v>
      </c>
      <c r="BH17" s="49">
        <f t="shared" ref="BH17:BH29" si="7">IF(U17="sníž. přenesená",N17,0)</f>
        <v>0</v>
      </c>
      <c r="BI17" s="49">
        <f t="shared" ref="BI17:BI29" si="8">IF(U17="nulová",N17,0)</f>
        <v>0</v>
      </c>
      <c r="BJ17" s="8" t="s">
        <v>16</v>
      </c>
      <c r="BK17" s="49">
        <f t="shared" ref="BK17:BK29" si="9">ROUND(L17*K17,1)</f>
        <v>0</v>
      </c>
      <c r="BL17" s="8" t="s">
        <v>40</v>
      </c>
      <c r="BM17" s="8" t="s">
        <v>45</v>
      </c>
    </row>
    <row r="18" spans="2:65" s="1" customFormat="1" ht="32.25" customHeight="1" x14ac:dyDescent="0.3">
      <c r="B18" s="40"/>
      <c r="C18" s="41">
        <v>2</v>
      </c>
      <c r="D18" s="41" t="s">
        <v>42</v>
      </c>
      <c r="E18" s="42" t="s">
        <v>46</v>
      </c>
      <c r="F18" s="53" t="s">
        <v>76</v>
      </c>
      <c r="G18" s="53"/>
      <c r="H18" s="53"/>
      <c r="I18" s="53"/>
      <c r="J18" s="43" t="s">
        <v>43</v>
      </c>
      <c r="K18" s="44">
        <v>80</v>
      </c>
      <c r="L18" s="54">
        <v>0</v>
      </c>
      <c r="M18" s="54"/>
      <c r="N18" s="54">
        <f t="shared" si="0"/>
        <v>0</v>
      </c>
      <c r="O18" s="54"/>
      <c r="P18" s="54"/>
      <c r="Q18" s="54"/>
      <c r="R18" s="45"/>
      <c r="T18" s="46" t="s">
        <v>1</v>
      </c>
      <c r="U18" s="14" t="s">
        <v>13</v>
      </c>
      <c r="V18" s="47">
        <v>0</v>
      </c>
      <c r="W18" s="47">
        <f t="shared" si="1"/>
        <v>0</v>
      </c>
      <c r="X18" s="47">
        <v>0</v>
      </c>
      <c r="Y18" s="47">
        <f t="shared" si="2"/>
        <v>0</v>
      </c>
      <c r="Z18" s="47">
        <v>0</v>
      </c>
      <c r="AA18" s="48">
        <f t="shared" si="3"/>
        <v>0</v>
      </c>
      <c r="AR18" s="8" t="s">
        <v>40</v>
      </c>
      <c r="AT18" s="8" t="s">
        <v>42</v>
      </c>
      <c r="AU18" s="8" t="s">
        <v>18</v>
      </c>
      <c r="AY18" s="8" t="s">
        <v>41</v>
      </c>
      <c r="BE18" s="49">
        <f t="shared" si="4"/>
        <v>0</v>
      </c>
      <c r="BF18" s="49">
        <f t="shared" si="5"/>
        <v>0</v>
      </c>
      <c r="BG18" s="49">
        <f t="shared" si="6"/>
        <v>0</v>
      </c>
      <c r="BH18" s="49">
        <f t="shared" si="7"/>
        <v>0</v>
      </c>
      <c r="BI18" s="49">
        <f t="shared" si="8"/>
        <v>0</v>
      </c>
      <c r="BJ18" s="8" t="s">
        <v>16</v>
      </c>
      <c r="BK18" s="49">
        <f t="shared" si="9"/>
        <v>0</v>
      </c>
      <c r="BL18" s="8" t="s">
        <v>40</v>
      </c>
      <c r="BM18" s="8" t="s">
        <v>47</v>
      </c>
    </row>
    <row r="19" spans="2:65" s="1" customFormat="1" ht="27.75" customHeight="1" x14ac:dyDescent="0.3">
      <c r="B19" s="40"/>
      <c r="C19" s="41">
        <v>3</v>
      </c>
      <c r="D19" s="41" t="s">
        <v>42</v>
      </c>
      <c r="E19" s="42" t="s">
        <v>49</v>
      </c>
      <c r="F19" s="53" t="s">
        <v>77</v>
      </c>
      <c r="G19" s="53"/>
      <c r="H19" s="53"/>
      <c r="I19" s="53"/>
      <c r="J19" s="43" t="s">
        <v>43</v>
      </c>
      <c r="K19" s="44">
        <v>7</v>
      </c>
      <c r="L19" s="54">
        <v>0</v>
      </c>
      <c r="M19" s="54"/>
      <c r="N19" s="54">
        <f t="shared" si="0"/>
        <v>0</v>
      </c>
      <c r="O19" s="54"/>
      <c r="P19" s="54"/>
      <c r="Q19" s="54"/>
      <c r="R19" s="45"/>
      <c r="T19" s="46" t="s">
        <v>1</v>
      </c>
      <c r="U19" s="14" t="s">
        <v>13</v>
      </c>
      <c r="V19" s="47">
        <v>0</v>
      </c>
      <c r="W19" s="47">
        <f t="shared" si="1"/>
        <v>0</v>
      </c>
      <c r="X19" s="47">
        <v>0</v>
      </c>
      <c r="Y19" s="47">
        <f t="shared" si="2"/>
        <v>0</v>
      </c>
      <c r="Z19" s="47">
        <v>0</v>
      </c>
      <c r="AA19" s="48">
        <f t="shared" si="3"/>
        <v>0</v>
      </c>
      <c r="AR19" s="8" t="s">
        <v>40</v>
      </c>
      <c r="AT19" s="8" t="s">
        <v>42</v>
      </c>
      <c r="AU19" s="8" t="s">
        <v>18</v>
      </c>
      <c r="AY19" s="8" t="s">
        <v>41</v>
      </c>
      <c r="BE19" s="49">
        <f t="shared" si="4"/>
        <v>0</v>
      </c>
      <c r="BF19" s="49">
        <f t="shared" si="5"/>
        <v>0</v>
      </c>
      <c r="BG19" s="49">
        <f t="shared" si="6"/>
        <v>0</v>
      </c>
      <c r="BH19" s="49">
        <f t="shared" si="7"/>
        <v>0</v>
      </c>
      <c r="BI19" s="49">
        <f t="shared" si="8"/>
        <v>0</v>
      </c>
      <c r="BJ19" s="8" t="s">
        <v>16</v>
      </c>
      <c r="BK19" s="49">
        <f t="shared" si="9"/>
        <v>0</v>
      </c>
      <c r="BL19" s="8" t="s">
        <v>40</v>
      </c>
      <c r="BM19" s="8" t="s">
        <v>48</v>
      </c>
    </row>
    <row r="20" spans="2:65" s="1" customFormat="1" ht="19.5" customHeight="1" x14ac:dyDescent="0.3">
      <c r="B20" s="40"/>
      <c r="C20" s="41">
        <v>4</v>
      </c>
      <c r="D20" s="41" t="s">
        <v>42</v>
      </c>
      <c r="E20" s="42" t="s">
        <v>69</v>
      </c>
      <c r="F20" s="53" t="s">
        <v>78</v>
      </c>
      <c r="G20" s="53"/>
      <c r="H20" s="53"/>
      <c r="I20" s="53"/>
      <c r="J20" s="43" t="s">
        <v>43</v>
      </c>
      <c r="K20" s="44">
        <v>7</v>
      </c>
      <c r="L20" s="54">
        <v>0</v>
      </c>
      <c r="M20" s="54"/>
      <c r="N20" s="54">
        <f t="shared" si="0"/>
        <v>0</v>
      </c>
      <c r="O20" s="54"/>
      <c r="P20" s="54"/>
      <c r="Q20" s="54"/>
      <c r="R20" s="45"/>
      <c r="T20" s="46" t="s">
        <v>1</v>
      </c>
      <c r="U20" s="14" t="s">
        <v>13</v>
      </c>
      <c r="V20" s="47">
        <v>0</v>
      </c>
      <c r="W20" s="47">
        <f t="shared" si="1"/>
        <v>0</v>
      </c>
      <c r="X20" s="47">
        <v>0</v>
      </c>
      <c r="Y20" s="47">
        <f t="shared" si="2"/>
        <v>0</v>
      </c>
      <c r="Z20" s="47">
        <v>0</v>
      </c>
      <c r="AA20" s="48">
        <f t="shared" si="3"/>
        <v>0</v>
      </c>
      <c r="AR20" s="8" t="s">
        <v>40</v>
      </c>
      <c r="AT20" s="8" t="s">
        <v>42</v>
      </c>
      <c r="AU20" s="8" t="s">
        <v>18</v>
      </c>
      <c r="AY20" s="8" t="s">
        <v>41</v>
      </c>
      <c r="BE20" s="49">
        <f t="shared" si="4"/>
        <v>0</v>
      </c>
      <c r="BF20" s="49">
        <f t="shared" si="5"/>
        <v>0</v>
      </c>
      <c r="BG20" s="49">
        <f t="shared" si="6"/>
        <v>0</v>
      </c>
      <c r="BH20" s="49">
        <f t="shared" si="7"/>
        <v>0</v>
      </c>
      <c r="BI20" s="49">
        <f t="shared" si="8"/>
        <v>0</v>
      </c>
      <c r="BJ20" s="8" t="s">
        <v>16</v>
      </c>
      <c r="BK20" s="49">
        <f t="shared" si="9"/>
        <v>0</v>
      </c>
      <c r="BL20" s="8" t="s">
        <v>40</v>
      </c>
      <c r="BM20" s="8" t="s">
        <v>50</v>
      </c>
    </row>
    <row r="21" spans="2:65" s="1" customFormat="1" ht="22.5" customHeight="1" x14ac:dyDescent="0.3">
      <c r="B21" s="40"/>
      <c r="C21" s="41">
        <v>5</v>
      </c>
      <c r="D21" s="41" t="s">
        <v>42</v>
      </c>
      <c r="E21" s="42" t="s">
        <v>70</v>
      </c>
      <c r="F21" s="53" t="s">
        <v>78</v>
      </c>
      <c r="G21" s="53"/>
      <c r="H21" s="53"/>
      <c r="I21" s="53"/>
      <c r="J21" s="43" t="s">
        <v>43</v>
      </c>
      <c r="K21" s="44">
        <v>52</v>
      </c>
      <c r="L21" s="54">
        <v>0</v>
      </c>
      <c r="M21" s="54"/>
      <c r="N21" s="54">
        <f t="shared" si="0"/>
        <v>0</v>
      </c>
      <c r="O21" s="54"/>
      <c r="P21" s="54"/>
      <c r="Q21" s="54"/>
      <c r="R21" s="45"/>
      <c r="T21" s="46" t="s">
        <v>1</v>
      </c>
      <c r="U21" s="14" t="s">
        <v>13</v>
      </c>
      <c r="V21" s="47">
        <v>0</v>
      </c>
      <c r="W21" s="47">
        <f t="shared" si="1"/>
        <v>0</v>
      </c>
      <c r="X21" s="47">
        <v>0</v>
      </c>
      <c r="Y21" s="47">
        <f t="shared" si="2"/>
        <v>0</v>
      </c>
      <c r="Z21" s="47">
        <v>0</v>
      </c>
      <c r="AA21" s="48">
        <f t="shared" si="3"/>
        <v>0</v>
      </c>
      <c r="AR21" s="8" t="s">
        <v>40</v>
      </c>
      <c r="AT21" s="8" t="s">
        <v>42</v>
      </c>
      <c r="AU21" s="8" t="s">
        <v>18</v>
      </c>
      <c r="AY21" s="8" t="s">
        <v>41</v>
      </c>
      <c r="BE21" s="49">
        <f t="shared" si="4"/>
        <v>0</v>
      </c>
      <c r="BF21" s="49">
        <f t="shared" si="5"/>
        <v>0</v>
      </c>
      <c r="BG21" s="49">
        <f t="shared" si="6"/>
        <v>0</v>
      </c>
      <c r="BH21" s="49">
        <f t="shared" si="7"/>
        <v>0</v>
      </c>
      <c r="BI21" s="49">
        <f t="shared" si="8"/>
        <v>0</v>
      </c>
      <c r="BJ21" s="8" t="s">
        <v>16</v>
      </c>
      <c r="BK21" s="49">
        <f t="shared" si="9"/>
        <v>0</v>
      </c>
      <c r="BL21" s="8" t="s">
        <v>40</v>
      </c>
      <c r="BM21" s="8" t="s">
        <v>51</v>
      </c>
    </row>
    <row r="22" spans="2:65" s="1" customFormat="1" ht="32.25" customHeight="1" x14ac:dyDescent="0.3">
      <c r="B22" s="40"/>
      <c r="C22" s="41">
        <v>6</v>
      </c>
      <c r="D22" s="41" t="s">
        <v>42</v>
      </c>
      <c r="E22" s="42" t="s">
        <v>68</v>
      </c>
      <c r="F22" s="53" t="s">
        <v>79</v>
      </c>
      <c r="G22" s="53"/>
      <c r="H22" s="53"/>
      <c r="I22" s="53"/>
      <c r="J22" s="43" t="s">
        <v>43</v>
      </c>
      <c r="K22" s="44">
        <v>4</v>
      </c>
      <c r="L22" s="54">
        <v>0</v>
      </c>
      <c r="M22" s="54"/>
      <c r="N22" s="54">
        <f t="shared" ref="N22" si="10">ROUND(L22*K22,1)</f>
        <v>0</v>
      </c>
      <c r="O22" s="54"/>
      <c r="P22" s="54"/>
      <c r="Q22" s="54"/>
      <c r="R22" s="45"/>
      <c r="T22" s="46" t="s">
        <v>1</v>
      </c>
      <c r="U22" s="14" t="s">
        <v>13</v>
      </c>
      <c r="V22" s="47">
        <v>0</v>
      </c>
      <c r="W22" s="47">
        <f t="shared" ref="W22" si="11">V22*K22</f>
        <v>0</v>
      </c>
      <c r="X22" s="47">
        <v>0</v>
      </c>
      <c r="Y22" s="47">
        <f t="shared" ref="Y22" si="12">X22*K22</f>
        <v>0</v>
      </c>
      <c r="Z22" s="47">
        <v>0</v>
      </c>
      <c r="AA22" s="48">
        <f t="shared" ref="AA22" si="13">Z22*K22</f>
        <v>0</v>
      </c>
      <c r="AR22" s="8" t="s">
        <v>40</v>
      </c>
      <c r="AT22" s="8" t="s">
        <v>42</v>
      </c>
      <c r="AU22" s="8" t="s">
        <v>18</v>
      </c>
      <c r="AY22" s="8" t="s">
        <v>41</v>
      </c>
      <c r="BE22" s="49">
        <f t="shared" ref="BE22" si="14">IF(U22="základní",N22,0)</f>
        <v>0</v>
      </c>
      <c r="BF22" s="49">
        <f t="shared" ref="BF22" si="15">IF(U22="snížená",N22,0)</f>
        <v>0</v>
      </c>
      <c r="BG22" s="49">
        <f t="shared" ref="BG22" si="16">IF(U22="zákl. přenesená",N22,0)</f>
        <v>0</v>
      </c>
      <c r="BH22" s="49">
        <f t="shared" ref="BH22" si="17">IF(U22="sníž. přenesená",N22,0)</f>
        <v>0</v>
      </c>
      <c r="BI22" s="49">
        <f t="shared" ref="BI22" si="18">IF(U22="nulová",N22,0)</f>
        <v>0</v>
      </c>
      <c r="BJ22" s="8" t="s">
        <v>16</v>
      </c>
      <c r="BK22" s="49">
        <f t="shared" ref="BK22" si="19">ROUND(L22*K22,1)</f>
        <v>0</v>
      </c>
      <c r="BL22" s="8" t="s">
        <v>40</v>
      </c>
      <c r="BM22" s="8" t="s">
        <v>53</v>
      </c>
    </row>
    <row r="23" spans="2:65" s="1" customFormat="1" ht="24.75" customHeight="1" x14ac:dyDescent="0.3">
      <c r="B23" s="40"/>
      <c r="C23" s="41">
        <v>7</v>
      </c>
      <c r="D23" s="41" t="s">
        <v>42</v>
      </c>
      <c r="E23" s="42" t="s">
        <v>52</v>
      </c>
      <c r="F23" s="53" t="s">
        <v>80</v>
      </c>
      <c r="G23" s="53"/>
      <c r="H23" s="53"/>
      <c r="I23" s="53"/>
      <c r="J23" s="43" t="s">
        <v>43</v>
      </c>
      <c r="K23" s="44">
        <v>48</v>
      </c>
      <c r="L23" s="54">
        <v>0</v>
      </c>
      <c r="M23" s="54"/>
      <c r="N23" s="54">
        <f t="shared" si="0"/>
        <v>0</v>
      </c>
      <c r="O23" s="54"/>
      <c r="P23" s="54"/>
      <c r="Q23" s="54"/>
      <c r="R23" s="45"/>
      <c r="T23" s="46" t="s">
        <v>1</v>
      </c>
      <c r="U23" s="14" t="s">
        <v>13</v>
      </c>
      <c r="V23" s="47">
        <v>0</v>
      </c>
      <c r="W23" s="47">
        <f t="shared" si="1"/>
        <v>0</v>
      </c>
      <c r="X23" s="47">
        <v>0</v>
      </c>
      <c r="Y23" s="47">
        <f t="shared" si="2"/>
        <v>0</v>
      </c>
      <c r="Z23" s="47">
        <v>0</v>
      </c>
      <c r="AA23" s="48">
        <f t="shared" si="3"/>
        <v>0</v>
      </c>
      <c r="AR23" s="8" t="s">
        <v>40</v>
      </c>
      <c r="AT23" s="8" t="s">
        <v>42</v>
      </c>
      <c r="AU23" s="8" t="s">
        <v>18</v>
      </c>
      <c r="AY23" s="8" t="s">
        <v>41</v>
      </c>
      <c r="BE23" s="49">
        <f t="shared" si="4"/>
        <v>0</v>
      </c>
      <c r="BF23" s="49">
        <f t="shared" si="5"/>
        <v>0</v>
      </c>
      <c r="BG23" s="49">
        <f t="shared" si="6"/>
        <v>0</v>
      </c>
      <c r="BH23" s="49">
        <f t="shared" si="7"/>
        <v>0</v>
      </c>
      <c r="BI23" s="49">
        <f t="shared" si="8"/>
        <v>0</v>
      </c>
      <c r="BJ23" s="8" t="s">
        <v>16</v>
      </c>
      <c r="BK23" s="49">
        <f t="shared" si="9"/>
        <v>0</v>
      </c>
      <c r="BL23" s="8" t="s">
        <v>40</v>
      </c>
      <c r="BM23" s="8" t="s">
        <v>53</v>
      </c>
    </row>
    <row r="24" spans="2:65" s="1" customFormat="1" ht="20.25" customHeight="1" x14ac:dyDescent="0.3">
      <c r="B24" s="40"/>
      <c r="C24" s="41">
        <v>8</v>
      </c>
      <c r="D24" s="41" t="s">
        <v>42</v>
      </c>
      <c r="E24" s="42" t="s">
        <v>54</v>
      </c>
      <c r="F24" s="53" t="s">
        <v>81</v>
      </c>
      <c r="G24" s="53"/>
      <c r="H24" s="53"/>
      <c r="I24" s="53"/>
      <c r="J24" s="43" t="s">
        <v>43</v>
      </c>
      <c r="K24" s="44">
        <v>22</v>
      </c>
      <c r="L24" s="54">
        <v>0</v>
      </c>
      <c r="M24" s="54"/>
      <c r="N24" s="54">
        <f t="shared" si="0"/>
        <v>0</v>
      </c>
      <c r="O24" s="54"/>
      <c r="P24" s="54"/>
      <c r="Q24" s="54"/>
      <c r="R24" s="45"/>
      <c r="T24" s="46" t="s">
        <v>1</v>
      </c>
      <c r="U24" s="14" t="s">
        <v>13</v>
      </c>
      <c r="V24" s="47">
        <v>0</v>
      </c>
      <c r="W24" s="47">
        <f t="shared" si="1"/>
        <v>0</v>
      </c>
      <c r="X24" s="47">
        <v>0</v>
      </c>
      <c r="Y24" s="47">
        <f t="shared" si="2"/>
        <v>0</v>
      </c>
      <c r="Z24" s="47">
        <v>0</v>
      </c>
      <c r="AA24" s="48">
        <f t="shared" si="3"/>
        <v>0</v>
      </c>
      <c r="AR24" s="8" t="s">
        <v>40</v>
      </c>
      <c r="AT24" s="8" t="s">
        <v>42</v>
      </c>
      <c r="AU24" s="8" t="s">
        <v>18</v>
      </c>
      <c r="AY24" s="8" t="s">
        <v>41</v>
      </c>
      <c r="BE24" s="49">
        <f t="shared" si="4"/>
        <v>0</v>
      </c>
      <c r="BF24" s="49">
        <f t="shared" si="5"/>
        <v>0</v>
      </c>
      <c r="BG24" s="49">
        <f t="shared" si="6"/>
        <v>0</v>
      </c>
      <c r="BH24" s="49">
        <f t="shared" si="7"/>
        <v>0</v>
      </c>
      <c r="BI24" s="49">
        <f t="shared" si="8"/>
        <v>0</v>
      </c>
      <c r="BJ24" s="8" t="s">
        <v>16</v>
      </c>
      <c r="BK24" s="49">
        <f t="shared" si="9"/>
        <v>0</v>
      </c>
      <c r="BL24" s="8" t="s">
        <v>40</v>
      </c>
      <c r="BM24" s="8" t="s">
        <v>55</v>
      </c>
    </row>
    <row r="25" spans="2:65" s="1" customFormat="1" ht="17.25" customHeight="1" x14ac:dyDescent="0.3">
      <c r="B25" s="40"/>
      <c r="C25" s="41">
        <v>9</v>
      </c>
      <c r="D25" s="41" t="s">
        <v>42</v>
      </c>
      <c r="E25" s="42" t="s">
        <v>56</v>
      </c>
      <c r="F25" s="53" t="s">
        <v>82</v>
      </c>
      <c r="G25" s="53"/>
      <c r="H25" s="53"/>
      <c r="I25" s="53"/>
      <c r="J25" s="43" t="s">
        <v>43</v>
      </c>
      <c r="K25" s="44">
        <v>4</v>
      </c>
      <c r="L25" s="54">
        <v>0</v>
      </c>
      <c r="M25" s="54"/>
      <c r="N25" s="54">
        <f t="shared" si="0"/>
        <v>0</v>
      </c>
      <c r="O25" s="54"/>
      <c r="P25" s="54"/>
      <c r="Q25" s="54"/>
      <c r="R25" s="45"/>
      <c r="T25" s="46" t="s">
        <v>1</v>
      </c>
      <c r="U25" s="14" t="s">
        <v>13</v>
      </c>
      <c r="V25" s="47">
        <v>0</v>
      </c>
      <c r="W25" s="47">
        <f t="shared" si="1"/>
        <v>0</v>
      </c>
      <c r="X25" s="47">
        <v>0</v>
      </c>
      <c r="Y25" s="47">
        <f t="shared" si="2"/>
        <v>0</v>
      </c>
      <c r="Z25" s="47">
        <v>0</v>
      </c>
      <c r="AA25" s="48">
        <f t="shared" si="3"/>
        <v>0</v>
      </c>
      <c r="AR25" s="8" t="s">
        <v>40</v>
      </c>
      <c r="AT25" s="8" t="s">
        <v>42</v>
      </c>
      <c r="AU25" s="8" t="s">
        <v>18</v>
      </c>
      <c r="AY25" s="8" t="s">
        <v>41</v>
      </c>
      <c r="BE25" s="49">
        <f t="shared" si="4"/>
        <v>0</v>
      </c>
      <c r="BF25" s="49">
        <f t="shared" si="5"/>
        <v>0</v>
      </c>
      <c r="BG25" s="49">
        <f t="shared" si="6"/>
        <v>0</v>
      </c>
      <c r="BH25" s="49">
        <f t="shared" si="7"/>
        <v>0</v>
      </c>
      <c r="BI25" s="49">
        <f t="shared" si="8"/>
        <v>0</v>
      </c>
      <c r="BJ25" s="8" t="s">
        <v>16</v>
      </c>
      <c r="BK25" s="49">
        <f t="shared" si="9"/>
        <v>0</v>
      </c>
      <c r="BL25" s="8" t="s">
        <v>40</v>
      </c>
      <c r="BM25" s="8" t="s">
        <v>57</v>
      </c>
    </row>
    <row r="26" spans="2:65" s="1" customFormat="1" ht="30.75" customHeight="1" x14ac:dyDescent="0.3">
      <c r="B26" s="40"/>
      <c r="C26" s="41">
        <v>10</v>
      </c>
      <c r="D26" s="41" t="s">
        <v>42</v>
      </c>
      <c r="E26" s="42" t="s">
        <v>58</v>
      </c>
      <c r="F26" s="53" t="s">
        <v>83</v>
      </c>
      <c r="G26" s="53"/>
      <c r="H26" s="53"/>
      <c r="I26" s="53"/>
      <c r="J26" s="43" t="s">
        <v>43</v>
      </c>
      <c r="K26" s="44">
        <v>1</v>
      </c>
      <c r="L26" s="54">
        <v>0</v>
      </c>
      <c r="M26" s="54"/>
      <c r="N26" s="54">
        <f t="shared" si="0"/>
        <v>0</v>
      </c>
      <c r="O26" s="54"/>
      <c r="P26" s="54"/>
      <c r="Q26" s="54"/>
      <c r="R26" s="45"/>
      <c r="T26" s="46" t="s">
        <v>1</v>
      </c>
      <c r="U26" s="14" t="s">
        <v>13</v>
      </c>
      <c r="V26" s="47">
        <v>0</v>
      </c>
      <c r="W26" s="47">
        <f t="shared" si="1"/>
        <v>0</v>
      </c>
      <c r="X26" s="47">
        <v>0</v>
      </c>
      <c r="Y26" s="47">
        <f t="shared" si="2"/>
        <v>0</v>
      </c>
      <c r="Z26" s="47">
        <v>0</v>
      </c>
      <c r="AA26" s="48">
        <f t="shared" si="3"/>
        <v>0</v>
      </c>
      <c r="AR26" s="8" t="s">
        <v>40</v>
      </c>
      <c r="AT26" s="8" t="s">
        <v>42</v>
      </c>
      <c r="AU26" s="8" t="s">
        <v>18</v>
      </c>
      <c r="AY26" s="8" t="s">
        <v>41</v>
      </c>
      <c r="BE26" s="49">
        <f t="shared" si="4"/>
        <v>0</v>
      </c>
      <c r="BF26" s="49">
        <f t="shared" si="5"/>
        <v>0</v>
      </c>
      <c r="BG26" s="49">
        <f t="shared" si="6"/>
        <v>0</v>
      </c>
      <c r="BH26" s="49">
        <f t="shared" si="7"/>
        <v>0</v>
      </c>
      <c r="BI26" s="49">
        <f t="shared" si="8"/>
        <v>0</v>
      </c>
      <c r="BJ26" s="8" t="s">
        <v>16</v>
      </c>
      <c r="BK26" s="49">
        <f t="shared" si="9"/>
        <v>0</v>
      </c>
      <c r="BL26" s="8" t="s">
        <v>40</v>
      </c>
      <c r="BM26" s="8" t="s">
        <v>59</v>
      </c>
    </row>
    <row r="27" spans="2:65" s="1" customFormat="1" ht="19.5" customHeight="1" x14ac:dyDescent="0.3">
      <c r="B27" s="40"/>
      <c r="C27" s="41">
        <v>11</v>
      </c>
      <c r="D27" s="41" t="s">
        <v>42</v>
      </c>
      <c r="E27" s="42" t="s">
        <v>60</v>
      </c>
      <c r="F27" s="53" t="s">
        <v>82</v>
      </c>
      <c r="G27" s="53"/>
      <c r="H27" s="53"/>
      <c r="I27" s="53"/>
      <c r="J27" s="43" t="s">
        <v>43</v>
      </c>
      <c r="K27" s="44">
        <v>4</v>
      </c>
      <c r="L27" s="54">
        <v>0</v>
      </c>
      <c r="M27" s="54"/>
      <c r="N27" s="54">
        <f t="shared" si="0"/>
        <v>0</v>
      </c>
      <c r="O27" s="54"/>
      <c r="P27" s="54"/>
      <c r="Q27" s="54"/>
      <c r="R27" s="45"/>
      <c r="T27" s="46" t="s">
        <v>1</v>
      </c>
      <c r="U27" s="14" t="s">
        <v>13</v>
      </c>
      <c r="V27" s="47">
        <v>0</v>
      </c>
      <c r="W27" s="47">
        <f t="shared" si="1"/>
        <v>0</v>
      </c>
      <c r="X27" s="47">
        <v>0</v>
      </c>
      <c r="Y27" s="47">
        <f t="shared" si="2"/>
        <v>0</v>
      </c>
      <c r="Z27" s="47">
        <v>0</v>
      </c>
      <c r="AA27" s="48">
        <f t="shared" si="3"/>
        <v>0</v>
      </c>
      <c r="AR27" s="8" t="s">
        <v>40</v>
      </c>
      <c r="AT27" s="8" t="s">
        <v>42</v>
      </c>
      <c r="AU27" s="8" t="s">
        <v>18</v>
      </c>
      <c r="AY27" s="8" t="s">
        <v>41</v>
      </c>
      <c r="BE27" s="49">
        <f t="shared" si="4"/>
        <v>0</v>
      </c>
      <c r="BF27" s="49">
        <f t="shared" si="5"/>
        <v>0</v>
      </c>
      <c r="BG27" s="49">
        <f t="shared" si="6"/>
        <v>0</v>
      </c>
      <c r="BH27" s="49">
        <f t="shared" si="7"/>
        <v>0</v>
      </c>
      <c r="BI27" s="49">
        <f t="shared" si="8"/>
        <v>0</v>
      </c>
      <c r="BJ27" s="8" t="s">
        <v>16</v>
      </c>
      <c r="BK27" s="49">
        <f t="shared" si="9"/>
        <v>0</v>
      </c>
      <c r="BL27" s="8" t="s">
        <v>40</v>
      </c>
      <c r="BM27" s="8" t="s">
        <v>61</v>
      </c>
    </row>
    <row r="28" spans="2:65" s="1" customFormat="1" ht="18" customHeight="1" x14ac:dyDescent="0.3">
      <c r="B28" s="40"/>
      <c r="C28" s="41">
        <v>12</v>
      </c>
      <c r="D28" s="41" t="s">
        <v>42</v>
      </c>
      <c r="E28" s="42" t="s">
        <v>62</v>
      </c>
      <c r="F28" s="53" t="s">
        <v>84</v>
      </c>
      <c r="G28" s="53"/>
      <c r="H28" s="53"/>
      <c r="I28" s="53"/>
      <c r="J28" s="43" t="s">
        <v>43</v>
      </c>
      <c r="K28" s="44">
        <v>5</v>
      </c>
      <c r="L28" s="54">
        <v>0</v>
      </c>
      <c r="M28" s="54"/>
      <c r="N28" s="54">
        <f t="shared" si="0"/>
        <v>0</v>
      </c>
      <c r="O28" s="54"/>
      <c r="P28" s="54"/>
      <c r="Q28" s="54"/>
      <c r="R28" s="45"/>
      <c r="T28" s="46" t="s">
        <v>1</v>
      </c>
      <c r="U28" s="14" t="s">
        <v>13</v>
      </c>
      <c r="V28" s="47">
        <v>0</v>
      </c>
      <c r="W28" s="47">
        <f t="shared" si="1"/>
        <v>0</v>
      </c>
      <c r="X28" s="47">
        <v>0</v>
      </c>
      <c r="Y28" s="47">
        <f t="shared" si="2"/>
        <v>0</v>
      </c>
      <c r="Z28" s="47">
        <v>0</v>
      </c>
      <c r="AA28" s="48">
        <f t="shared" si="3"/>
        <v>0</v>
      </c>
      <c r="AR28" s="8" t="s">
        <v>40</v>
      </c>
      <c r="AT28" s="8" t="s">
        <v>42</v>
      </c>
      <c r="AU28" s="8" t="s">
        <v>18</v>
      </c>
      <c r="AY28" s="8" t="s">
        <v>41</v>
      </c>
      <c r="BE28" s="49">
        <f t="shared" si="4"/>
        <v>0</v>
      </c>
      <c r="BF28" s="49">
        <f t="shared" si="5"/>
        <v>0</v>
      </c>
      <c r="BG28" s="49">
        <f t="shared" si="6"/>
        <v>0</v>
      </c>
      <c r="BH28" s="49">
        <f t="shared" si="7"/>
        <v>0</v>
      </c>
      <c r="BI28" s="49">
        <f t="shared" si="8"/>
        <v>0</v>
      </c>
      <c r="BJ28" s="8" t="s">
        <v>16</v>
      </c>
      <c r="BK28" s="49">
        <f t="shared" si="9"/>
        <v>0</v>
      </c>
      <c r="BL28" s="8" t="s">
        <v>40</v>
      </c>
      <c r="BM28" s="8" t="s">
        <v>63</v>
      </c>
    </row>
    <row r="29" spans="2:65" s="1" customFormat="1" ht="16.5" customHeight="1" x14ac:dyDescent="0.3">
      <c r="B29" s="40"/>
      <c r="C29" s="41">
        <v>13</v>
      </c>
      <c r="D29" s="41" t="s">
        <v>42</v>
      </c>
      <c r="E29" s="42" t="s">
        <v>64</v>
      </c>
      <c r="F29" s="53" t="s">
        <v>85</v>
      </c>
      <c r="G29" s="53"/>
      <c r="H29" s="53"/>
      <c r="I29" s="53"/>
      <c r="J29" s="43" t="s">
        <v>43</v>
      </c>
      <c r="K29" s="44">
        <v>1</v>
      </c>
      <c r="L29" s="54">
        <v>0</v>
      </c>
      <c r="M29" s="54"/>
      <c r="N29" s="54">
        <f t="shared" si="0"/>
        <v>0</v>
      </c>
      <c r="O29" s="54"/>
      <c r="P29" s="54"/>
      <c r="Q29" s="54"/>
      <c r="R29" s="45"/>
      <c r="T29" s="46" t="s">
        <v>1</v>
      </c>
      <c r="U29" s="14" t="s">
        <v>13</v>
      </c>
      <c r="V29" s="47">
        <v>0</v>
      </c>
      <c r="W29" s="47">
        <f t="shared" si="1"/>
        <v>0</v>
      </c>
      <c r="X29" s="47">
        <v>0</v>
      </c>
      <c r="Y29" s="47">
        <f t="shared" si="2"/>
        <v>0</v>
      </c>
      <c r="Z29" s="47">
        <v>0</v>
      </c>
      <c r="AA29" s="48">
        <f t="shared" si="3"/>
        <v>0</v>
      </c>
      <c r="AR29" s="8" t="s">
        <v>40</v>
      </c>
      <c r="AT29" s="8" t="s">
        <v>42</v>
      </c>
      <c r="AU29" s="8" t="s">
        <v>18</v>
      </c>
      <c r="AY29" s="8" t="s">
        <v>41</v>
      </c>
      <c r="BE29" s="49">
        <f t="shared" si="4"/>
        <v>0</v>
      </c>
      <c r="BF29" s="49">
        <f t="shared" si="5"/>
        <v>0</v>
      </c>
      <c r="BG29" s="49">
        <f t="shared" si="6"/>
        <v>0</v>
      </c>
      <c r="BH29" s="49">
        <f t="shared" si="7"/>
        <v>0</v>
      </c>
      <c r="BI29" s="49">
        <f t="shared" si="8"/>
        <v>0</v>
      </c>
      <c r="BJ29" s="8" t="s">
        <v>16</v>
      </c>
      <c r="BK29" s="49">
        <f t="shared" si="9"/>
        <v>0</v>
      </c>
      <c r="BL29" s="8" t="s">
        <v>40</v>
      </c>
      <c r="BM29" s="8" t="s">
        <v>65</v>
      </c>
    </row>
    <row r="30" spans="2:65" s="1" customFormat="1" ht="20.25" customHeight="1" x14ac:dyDescent="0.3">
      <c r="B30" s="40"/>
      <c r="C30" s="41">
        <v>14</v>
      </c>
      <c r="D30" s="41" t="s">
        <v>42</v>
      </c>
      <c r="E30" s="42" t="s">
        <v>66</v>
      </c>
      <c r="F30" s="53" t="s">
        <v>86</v>
      </c>
      <c r="G30" s="53"/>
      <c r="H30" s="53"/>
      <c r="I30" s="53"/>
      <c r="J30" s="43" t="s">
        <v>43</v>
      </c>
      <c r="K30" s="44">
        <v>2</v>
      </c>
      <c r="L30" s="54">
        <v>0</v>
      </c>
      <c r="M30" s="54"/>
      <c r="N30" s="54">
        <f t="shared" ref="N30" si="20">ROUND(L30*K30,1)</f>
        <v>0</v>
      </c>
      <c r="O30" s="54"/>
      <c r="P30" s="54"/>
      <c r="Q30" s="54"/>
      <c r="R30" s="45"/>
      <c r="T30" s="46" t="s">
        <v>1</v>
      </c>
      <c r="U30" s="50" t="s">
        <v>13</v>
      </c>
      <c r="V30" s="51">
        <v>0</v>
      </c>
      <c r="W30" s="51">
        <f t="shared" ref="W30" si="21">V30*K30</f>
        <v>0</v>
      </c>
      <c r="X30" s="51">
        <v>0</v>
      </c>
      <c r="Y30" s="51">
        <f t="shared" ref="Y30" si="22">X30*K30</f>
        <v>0</v>
      </c>
      <c r="Z30" s="51">
        <v>0</v>
      </c>
      <c r="AA30" s="52">
        <f t="shared" ref="AA30" si="23">Z30*K30</f>
        <v>0</v>
      </c>
      <c r="AR30" s="8" t="s">
        <v>40</v>
      </c>
      <c r="AT30" s="8" t="s">
        <v>42</v>
      </c>
      <c r="AU30" s="8" t="s">
        <v>18</v>
      </c>
      <c r="AY30" s="8" t="s">
        <v>41</v>
      </c>
      <c r="BE30" s="49">
        <f t="shared" ref="BE30" si="24">IF(U30="základní",N30,0)</f>
        <v>0</v>
      </c>
      <c r="BF30" s="49">
        <f t="shared" ref="BF30" si="25">IF(U30="snížená",N30,0)</f>
        <v>0</v>
      </c>
      <c r="BG30" s="49">
        <f t="shared" ref="BG30" si="26">IF(U30="zákl. přenesená",N30,0)</f>
        <v>0</v>
      </c>
      <c r="BH30" s="49">
        <f t="shared" ref="BH30" si="27">IF(U30="sníž. přenesená",N30,0)</f>
        <v>0</v>
      </c>
      <c r="BI30" s="49">
        <f t="shared" ref="BI30" si="28">IF(U30="nulová",N30,0)</f>
        <v>0</v>
      </c>
      <c r="BJ30" s="8" t="s">
        <v>16</v>
      </c>
      <c r="BK30" s="49">
        <f t="shared" ref="BK30" si="29">ROUND(L30*K30,1)</f>
        <v>0</v>
      </c>
      <c r="BL30" s="8" t="s">
        <v>40</v>
      </c>
      <c r="BM30" s="8" t="s">
        <v>67</v>
      </c>
    </row>
    <row r="31" spans="2:65" s="1" customFormat="1" ht="6.95" customHeight="1" x14ac:dyDescent="0.3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7"/>
    </row>
  </sheetData>
  <mergeCells count="55">
    <mergeCell ref="M13:Q13"/>
    <mergeCell ref="F15:I15"/>
    <mergeCell ref="C5:Q5"/>
    <mergeCell ref="F7:P7"/>
    <mergeCell ref="F8:P8"/>
    <mergeCell ref="M10:P10"/>
    <mergeCell ref="M12:Q12"/>
    <mergeCell ref="F30:I30"/>
    <mergeCell ref="L30:M30"/>
    <mergeCell ref="N30:Q30"/>
    <mergeCell ref="L15:M15"/>
    <mergeCell ref="N15:Q15"/>
    <mergeCell ref="H1:K1"/>
    <mergeCell ref="S2:AC2"/>
    <mergeCell ref="N24:Q24"/>
    <mergeCell ref="N16:Q16"/>
    <mergeCell ref="F17:I17"/>
    <mergeCell ref="L17:M17"/>
    <mergeCell ref="N17:Q17"/>
    <mergeCell ref="F18:I18"/>
    <mergeCell ref="L18:M18"/>
    <mergeCell ref="N18:Q18"/>
    <mergeCell ref="F19:I19"/>
    <mergeCell ref="C2:Q2"/>
    <mergeCell ref="L19:M19"/>
    <mergeCell ref="N19:Q19"/>
    <mergeCell ref="N25:Q25"/>
    <mergeCell ref="F20:I20"/>
    <mergeCell ref="L20:M20"/>
    <mergeCell ref="N20:Q20"/>
    <mergeCell ref="F21:I21"/>
    <mergeCell ref="L21:M21"/>
    <mergeCell ref="N21:Q21"/>
    <mergeCell ref="F23:I23"/>
    <mergeCell ref="L23:M23"/>
    <mergeCell ref="N23:Q23"/>
    <mergeCell ref="F22:I22"/>
    <mergeCell ref="L22:M22"/>
    <mergeCell ref="N22:Q22"/>
    <mergeCell ref="F29:I29"/>
    <mergeCell ref="L29:M29"/>
    <mergeCell ref="N29:Q29"/>
    <mergeCell ref="F24:I24"/>
    <mergeCell ref="L24:M24"/>
    <mergeCell ref="F26:I26"/>
    <mergeCell ref="L26:M26"/>
    <mergeCell ref="N26:Q26"/>
    <mergeCell ref="F27:I27"/>
    <mergeCell ref="L27:M27"/>
    <mergeCell ref="N27:Q27"/>
    <mergeCell ref="F28:I28"/>
    <mergeCell ref="L28:M28"/>
    <mergeCell ref="N28:Q28"/>
    <mergeCell ref="F25:I25"/>
    <mergeCell ref="L25:M25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SEDACÍ NÁBYTEK</vt:lpstr>
      <vt:lpstr>'SEDACÍ NÁBYTEK'!Názvy_tisku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2018-02-16T13:55:36Z</dcterms:created>
  <dcterms:modified xsi:type="dcterms:W3CDTF">2020-03-02T14:46:29Z</dcterms:modified>
</cp:coreProperties>
</file>